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8720" windowHeight="118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12" i="1"/>
  <c r="F8"/>
  <c r="F11"/>
  <c r="F10"/>
  <c r="F7"/>
  <c r="F6"/>
  <c r="I4"/>
  <c r="I3"/>
  <c r="I2"/>
  <c r="C16"/>
  <c r="D16" s="1"/>
  <c r="C15"/>
  <c r="D15" s="1"/>
  <c r="C14"/>
  <c r="D14" s="1"/>
  <c r="B24" s="1"/>
  <c r="B34" l="1"/>
  <c r="B33"/>
  <c r="H11"/>
  <c r="B28"/>
  <c r="B30"/>
  <c r="B26"/>
  <c r="B29"/>
  <c r="F14"/>
  <c r="B25"/>
  <c r="F15"/>
  <c r="F16"/>
  <c r="H12"/>
  <c r="H10"/>
  <c r="H6"/>
  <c r="H8"/>
  <c r="H7"/>
  <c r="J11" l="1"/>
  <c r="D25"/>
  <c r="D30"/>
  <c r="D29"/>
  <c r="D26"/>
  <c r="D28"/>
  <c r="D24"/>
  <c r="H16"/>
  <c r="H15"/>
  <c r="H14"/>
  <c r="I8"/>
  <c r="J7"/>
  <c r="J15" l="1"/>
</calcChain>
</file>

<file path=xl/sharedStrings.xml><?xml version="1.0" encoding="utf-8"?>
<sst xmlns="http://schemas.openxmlformats.org/spreadsheetml/2006/main" count="55" uniqueCount="23">
  <si>
    <t>Somme:</t>
  </si>
  <si>
    <t>Image Gauche</t>
  </si>
  <si>
    <t>Image Droite</t>
  </si>
  <si>
    <t>R</t>
  </si>
  <si>
    <t>V</t>
  </si>
  <si>
    <t>B</t>
  </si>
  <si>
    <t>Matrice de transformation Eric DUBOIS :</t>
  </si>
  <si>
    <t>X</t>
  </si>
  <si>
    <t>Y</t>
  </si>
  <si>
    <t>Z</t>
  </si>
  <si>
    <t>x</t>
  </si>
  <si>
    <t>y</t>
  </si>
  <si>
    <t>z</t>
  </si>
  <si>
    <t>Matrice conversion RVB vers CIE XYZ :</t>
  </si>
  <si>
    <t>Anaglyphe couche gauche/rouge X</t>
  </si>
  <si>
    <t>Anaglyphe couche droite/cyan X</t>
  </si>
  <si>
    <t>Rapport Flux Couche Rouge Anag / Couche R Initiale</t>
  </si>
  <si>
    <t>Rapport Flux Couche Cyan Anag / Couche C Initiale</t>
  </si>
  <si>
    <t>SAISIR : Pixel image Gauche :</t>
  </si>
  <si>
    <t>SAISIR : Pixel image Droite :</t>
  </si>
  <si>
    <t>RESULTAT : Pixel anaglyphe :</t>
  </si>
  <si>
    <t>&lt;-</t>
  </si>
  <si>
    <t>&lt;- Entrée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</si>
</sst>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0000"/>
    <numFmt numFmtId="167" formatCode="0.0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0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164" fontId="0" fillId="3" borderId="1" xfId="0" applyNumberFormat="1" applyFill="1" applyBorder="1"/>
    <xf numFmtId="164" fontId="0" fillId="3" borderId="1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167" fontId="0" fillId="0" borderId="1" xfId="0" applyNumberFormat="1" applyBorder="1"/>
    <xf numFmtId="165" fontId="0" fillId="4" borderId="0" xfId="0" applyNumberFormat="1" applyFill="1"/>
    <xf numFmtId="165" fontId="0" fillId="5" borderId="0" xfId="0" applyNumberFormat="1" applyFill="1"/>
    <xf numFmtId="166" fontId="0" fillId="0" borderId="0" xfId="0" applyNumberFormat="1" applyBorder="1"/>
    <xf numFmtId="0" fontId="0" fillId="0" borderId="0" xfId="0" applyBorder="1"/>
    <xf numFmtId="2" fontId="1" fillId="0" borderId="1" xfId="0" applyNumberFormat="1" applyFont="1" applyBorder="1"/>
    <xf numFmtId="0" fontId="0" fillId="4" borderId="2" xfId="0" applyFill="1" applyBorder="1"/>
    <xf numFmtId="0" fontId="0" fillId="4" borderId="4" xfId="0" applyFill="1" applyBorder="1"/>
    <xf numFmtId="0" fontId="0" fillId="4" borderId="3" xfId="0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3" xfId="0" applyFill="1" applyBorder="1"/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0" fillId="0" borderId="1" xfId="0" applyBorder="1"/>
    <xf numFmtId="0" fontId="0" fillId="0" borderId="0" xfId="0" applyFill="1" applyBorder="1"/>
    <xf numFmtId="0" fontId="1" fillId="7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upload.wikimedia.org/wikipedia/commons/0/02/CIExy1931.sv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16</xdr:row>
      <xdr:rowOff>76200</xdr:rowOff>
    </xdr:from>
    <xdr:to>
      <xdr:col>10</xdr:col>
      <xdr:colOff>400050</xdr:colOff>
      <xdr:row>43</xdr:row>
      <xdr:rowOff>47625</xdr:rowOff>
    </xdr:to>
    <xdr:pic>
      <xdr:nvPicPr>
        <xdr:cNvPr id="1025" name="Picture 1" descr="Image:CIExy1931.sv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19725" y="3505200"/>
          <a:ext cx="4533900" cy="5143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J52"/>
  <sheetViews>
    <sheetView tabSelected="1" workbookViewId="0">
      <selection activeCell="C6" sqref="C6"/>
    </sheetView>
  </sheetViews>
  <sheetFormatPr baseColWidth="10" defaultRowHeight="15"/>
  <cols>
    <col min="1" max="1" width="47.5703125" bestFit="1" customWidth="1"/>
    <col min="3" max="3" width="13.42578125" bestFit="1" customWidth="1"/>
    <col min="6" max="6" width="12.42578125" bestFit="1" customWidth="1"/>
    <col min="9" max="9" width="8.5703125" customWidth="1"/>
  </cols>
  <sheetData>
    <row r="1" spans="1:10">
      <c r="A1" s="1" t="s">
        <v>6</v>
      </c>
      <c r="C1" s="1" t="s">
        <v>1</v>
      </c>
      <c r="F1" s="1" t="s">
        <v>2</v>
      </c>
    </row>
    <row r="2" spans="1:10">
      <c r="B2" s="5">
        <v>0.41539999999999999</v>
      </c>
      <c r="C2" s="5">
        <v>0.47099999999999997</v>
      </c>
      <c r="D2" s="5">
        <v>0.16689999999999999</v>
      </c>
      <c r="E2" s="7">
        <v>-1.09E-2</v>
      </c>
      <c r="F2" s="7">
        <v>-3.6400000000000002E-2</v>
      </c>
      <c r="G2" s="7">
        <v>-6.0000000000000001E-3</v>
      </c>
      <c r="H2" s="9" t="s">
        <v>0</v>
      </c>
      <c r="I2" s="4">
        <f>SUM(B2:G2)</f>
        <v>1</v>
      </c>
    </row>
    <row r="3" spans="1:10">
      <c r="B3" s="5">
        <v>-4.58E-2</v>
      </c>
      <c r="C3" s="5">
        <v>-4.8399999999999999E-2</v>
      </c>
      <c r="D3" s="6">
        <v>-2.5700000000000001E-2</v>
      </c>
      <c r="E3" s="7">
        <v>0.37559999999999999</v>
      </c>
      <c r="F3" s="7">
        <v>0.73329999999999995</v>
      </c>
      <c r="G3" s="8">
        <v>1.11E-2</v>
      </c>
      <c r="I3" s="4">
        <f>SUM(B3:G3)</f>
        <v>1.0001</v>
      </c>
    </row>
    <row r="4" spans="1:10">
      <c r="B4" s="5">
        <v>-5.4699999999999999E-2</v>
      </c>
      <c r="C4" s="5">
        <v>-6.1499999999999999E-2</v>
      </c>
      <c r="D4" s="6">
        <v>1.2800000000000001E-2</v>
      </c>
      <c r="E4" s="7">
        <v>-6.5100000000000005E-2</v>
      </c>
      <c r="F4" s="7">
        <v>-0.12870000000000001</v>
      </c>
      <c r="G4" s="8">
        <v>1.2970999999999999</v>
      </c>
      <c r="I4" s="4">
        <f>SUM(B4:G4)</f>
        <v>0.9998999999999999</v>
      </c>
    </row>
    <row r="5" spans="1:10">
      <c r="D5" s="3"/>
      <c r="G5" s="3"/>
      <c r="I5" s="2"/>
    </row>
    <row r="6" spans="1:10">
      <c r="A6" s="25" t="s">
        <v>18</v>
      </c>
      <c r="B6" s="25" t="s">
        <v>3</v>
      </c>
      <c r="C6" s="19">
        <v>255</v>
      </c>
      <c r="D6" s="17" t="s">
        <v>21</v>
      </c>
      <c r="E6" s="10" t="s">
        <v>7</v>
      </c>
      <c r="F6">
        <f>(C6*B19+C7*C19+C8*D19)/255</f>
        <v>0.49</v>
      </c>
      <c r="G6" s="10" t="s">
        <v>10</v>
      </c>
      <c r="H6" s="27">
        <f>F6/(F6+F7+F8)</f>
        <v>0.73466572709417222</v>
      </c>
    </row>
    <row r="7" spans="1:10">
      <c r="A7" s="9"/>
      <c r="B7" s="10" t="s">
        <v>4</v>
      </c>
      <c r="C7" s="20">
        <v>0</v>
      </c>
      <c r="D7" t="s">
        <v>22</v>
      </c>
      <c r="E7" s="10" t="s">
        <v>8</v>
      </c>
      <c r="F7">
        <f>(C6*B20+C7*C20+C8*D20)/255</f>
        <v>0.17696999999999999</v>
      </c>
      <c r="G7" s="10" t="s">
        <v>11</v>
      </c>
      <c r="H7" s="27">
        <f>F7/(F6+F7+F8)</f>
        <v>0.26533427290582784</v>
      </c>
      <c r="J7">
        <f>H6+H7+H8</f>
        <v>1</v>
      </c>
    </row>
    <row r="8" spans="1:10">
      <c r="A8" s="9"/>
      <c r="B8" s="10" t="s">
        <v>5</v>
      </c>
      <c r="C8" s="21">
        <v>0</v>
      </c>
      <c r="D8" t="s">
        <v>21</v>
      </c>
      <c r="E8" s="10" t="s">
        <v>9</v>
      </c>
      <c r="F8">
        <f>(C6*B21+C7*C21+C8*D21)/255</f>
        <v>0</v>
      </c>
      <c r="G8" s="10" t="s">
        <v>12</v>
      </c>
      <c r="H8" s="27">
        <f>F8/(F6+F7+F8)</f>
        <v>0</v>
      </c>
      <c r="I8">
        <f>1-H6-H7</f>
        <v>0</v>
      </c>
    </row>
    <row r="9" spans="1:10">
      <c r="A9" s="9"/>
      <c r="B9" s="10"/>
    </row>
    <row r="10" spans="1:10">
      <c r="A10" s="26" t="s">
        <v>19</v>
      </c>
      <c r="B10" s="26" t="s">
        <v>3</v>
      </c>
      <c r="C10" s="22">
        <v>255</v>
      </c>
      <c r="D10" t="s">
        <v>21</v>
      </c>
      <c r="E10" s="10" t="s">
        <v>7</v>
      </c>
      <c r="F10">
        <f>(C10*B19+C11*C19+C12*D19)/255</f>
        <v>0.49</v>
      </c>
      <c r="G10" s="10" t="s">
        <v>10</v>
      </c>
      <c r="H10" s="27">
        <f>F10/(F10+F11+F12)</f>
        <v>0.73466572709417222</v>
      </c>
    </row>
    <row r="11" spans="1:10">
      <c r="A11" s="9"/>
      <c r="B11" s="10" t="s">
        <v>4</v>
      </c>
      <c r="C11" s="23">
        <v>0</v>
      </c>
      <c r="D11" s="17" t="s">
        <v>22</v>
      </c>
      <c r="E11" s="10" t="s">
        <v>8</v>
      </c>
      <c r="F11">
        <f>(C10*B20+C11*C20+C12*D20)/255</f>
        <v>0.17696999999999999</v>
      </c>
      <c r="G11" s="10" t="s">
        <v>11</v>
      </c>
      <c r="H11" s="27">
        <f>F11/(F10+F11+F12)</f>
        <v>0.26533427290582784</v>
      </c>
      <c r="J11">
        <f>H10+H11+H12</f>
        <v>1</v>
      </c>
    </row>
    <row r="12" spans="1:10">
      <c r="A12" s="9"/>
      <c r="B12" s="10" t="s">
        <v>5</v>
      </c>
      <c r="C12" s="24">
        <v>0</v>
      </c>
      <c r="D12" s="28" t="s">
        <v>21</v>
      </c>
      <c r="E12" s="10" t="s">
        <v>9</v>
      </c>
      <c r="F12">
        <f>(C10*B21+C11*C21+C12*D21)/255</f>
        <v>0</v>
      </c>
      <c r="G12" s="10" t="s">
        <v>12</v>
      </c>
      <c r="H12" s="27">
        <f>F12/(F10+F11+F12)</f>
        <v>0</v>
      </c>
    </row>
    <row r="13" spans="1:10">
      <c r="A13" s="9"/>
      <c r="B13" s="10"/>
    </row>
    <row r="14" spans="1:10">
      <c r="A14" s="29" t="s">
        <v>20</v>
      </c>
      <c r="B14" s="10" t="s">
        <v>3</v>
      </c>
      <c r="C14" s="14">
        <f>C6*B2+C7*C2+C8*D2+C10*E2+C11*F2+C12*G2</f>
        <v>103.14749999999999</v>
      </c>
      <c r="D14">
        <f>IF(C14&lt;0,0,C14)</f>
        <v>103.14749999999999</v>
      </c>
      <c r="E14" s="10" t="s">
        <v>7</v>
      </c>
      <c r="F14">
        <f>(D14*B19+D15*C19+D16*D19)/255</f>
        <v>0.30044299999999996</v>
      </c>
      <c r="G14" s="10" t="s">
        <v>10</v>
      </c>
      <c r="H14" s="27">
        <f>F14/(F14+F15+F16)</f>
        <v>0.46706679887864355</v>
      </c>
    </row>
    <row r="15" spans="1:10">
      <c r="B15" s="10" t="s">
        <v>4</v>
      </c>
      <c r="C15" s="15">
        <f>C6*B3+C7*C3+C8*D3+C10*E3+C11*F3+C12*G3</f>
        <v>84.09899999999999</v>
      </c>
      <c r="D15">
        <f>IF(C15&lt;0,0,C15)</f>
        <v>84.09899999999999</v>
      </c>
      <c r="E15" s="10" t="s">
        <v>8</v>
      </c>
      <c r="F15">
        <f>(D14*B20+D15*C20+D16*D20)/255</f>
        <v>0.33951388500000002</v>
      </c>
      <c r="G15" s="10" t="s">
        <v>11</v>
      </c>
      <c r="H15" s="27">
        <f>F15/(F14+F15+F16)</f>
        <v>0.52780615105628004</v>
      </c>
      <c r="J15">
        <f>H14+H15+H16</f>
        <v>1</v>
      </c>
    </row>
    <row r="16" spans="1:10">
      <c r="B16" s="10" t="s">
        <v>5</v>
      </c>
      <c r="C16" s="15">
        <f>C6*B4+C7*C4+C8*D4+C10*E4+C11*F4+C12*G4</f>
        <v>-30.548999999999999</v>
      </c>
      <c r="D16">
        <f>IF(C16&lt;0,0,C16)</f>
        <v>0</v>
      </c>
      <c r="E16" s="10" t="s">
        <v>9</v>
      </c>
      <c r="F16">
        <f>(D14*B21+D15*C21+D16*D21)/255</f>
        <v>3.2979999999999997E-3</v>
      </c>
      <c r="G16" s="10" t="s">
        <v>12</v>
      </c>
      <c r="H16" s="27">
        <f>F16/(F14+F15+F16)</f>
        <v>5.1270500650764592E-3</v>
      </c>
    </row>
    <row r="19" spans="1:4" ht="15.75">
      <c r="A19" s="12" t="s">
        <v>13</v>
      </c>
      <c r="B19" s="13">
        <v>0.49</v>
      </c>
      <c r="C19" s="13">
        <v>0.31</v>
      </c>
      <c r="D19" s="13">
        <v>0.2</v>
      </c>
    </row>
    <row r="20" spans="1:4" ht="15.75">
      <c r="A20" s="11"/>
      <c r="B20" s="13">
        <v>0.17696999999999999</v>
      </c>
      <c r="C20" s="13">
        <v>0.81240000000000001</v>
      </c>
      <c r="D20" s="13">
        <v>1.0630000000000001E-2</v>
      </c>
    </row>
    <row r="21" spans="1:4" ht="15.75">
      <c r="A21" s="11"/>
      <c r="B21" s="13">
        <v>0</v>
      </c>
      <c r="C21" s="13">
        <v>0.01</v>
      </c>
      <c r="D21" s="13">
        <v>0.99</v>
      </c>
    </row>
    <row r="23" spans="1:4">
      <c r="B23" s="10"/>
    </row>
    <row r="24" spans="1:4">
      <c r="A24" s="10" t="s">
        <v>14</v>
      </c>
      <c r="B24" s="10">
        <f>(D14*B19)/255</f>
        <v>0.19820499999999999</v>
      </c>
      <c r="C24" s="10" t="s">
        <v>10</v>
      </c>
      <c r="D24" s="27">
        <f>B24/(B24+B25+B26)</f>
        <v>0.73466572709417222</v>
      </c>
    </row>
    <row r="25" spans="1:4">
      <c r="A25" s="10" t="s">
        <v>8</v>
      </c>
      <c r="B25" s="10">
        <f>(D14*B20)/255</f>
        <v>7.1584364999999983E-2</v>
      </c>
      <c r="C25" s="10" t="s">
        <v>11</v>
      </c>
      <c r="D25" s="27">
        <f>B25/(B24+B25+B26)</f>
        <v>0.26533427290582784</v>
      </c>
    </row>
    <row r="26" spans="1:4">
      <c r="A26" s="10" t="s">
        <v>9</v>
      </c>
      <c r="B26" s="10">
        <f>(D14*B21)/255</f>
        <v>0</v>
      </c>
      <c r="C26" s="10" t="s">
        <v>12</v>
      </c>
      <c r="D26" s="27">
        <f>B26/(B24+B25+B26)</f>
        <v>0</v>
      </c>
    </row>
    <row r="28" spans="1:4">
      <c r="A28" s="10" t="s">
        <v>15</v>
      </c>
      <c r="B28" s="10">
        <f>(D15*C19+D16*D19)/255</f>
        <v>0.10223799999999998</v>
      </c>
      <c r="C28" s="10" t="s">
        <v>10</v>
      </c>
      <c r="D28" s="27">
        <f>B28/(B28+B29+B30)</f>
        <v>0.27375485694101021</v>
      </c>
    </row>
    <row r="29" spans="1:4">
      <c r="A29" s="10" t="s">
        <v>8</v>
      </c>
      <c r="B29" s="10">
        <f>(D15*C20+D16*D20)/255</f>
        <v>0.26792951999999998</v>
      </c>
      <c r="C29" s="10" t="s">
        <v>11</v>
      </c>
      <c r="D29" s="27">
        <f>B29/(B28+B29+B30)</f>
        <v>0.71741434122218295</v>
      </c>
    </row>
    <row r="30" spans="1:4">
      <c r="A30" s="10" t="s">
        <v>9</v>
      </c>
      <c r="B30" s="10">
        <f>(D15*C21+D16*D21)/255</f>
        <v>3.2979999999999997E-3</v>
      </c>
      <c r="C30" s="10" t="s">
        <v>12</v>
      </c>
      <c r="D30" s="27">
        <f>B30/(B28+B29+B30)</f>
        <v>8.8308018368067811E-3</v>
      </c>
    </row>
    <row r="33" spans="1:2">
      <c r="A33" s="10" t="s">
        <v>16</v>
      </c>
      <c r="B33" s="18">
        <f>D14/C6</f>
        <v>0.40449999999999997</v>
      </c>
    </row>
    <row r="34" spans="1:2">
      <c r="A34" s="10" t="s">
        <v>17</v>
      </c>
      <c r="B34" s="18" t="e">
        <f>(D15+D16)/(C11+C12)</f>
        <v>#DIV/0!</v>
      </c>
    </row>
    <row r="49" spans="1:5" ht="15.75">
      <c r="A49" s="11"/>
    </row>
    <row r="50" spans="1:5" ht="15.75">
      <c r="A50" s="11"/>
      <c r="C50" s="16"/>
      <c r="D50" s="16"/>
      <c r="E50" s="16"/>
    </row>
    <row r="51" spans="1:5" ht="15.75">
      <c r="A51" s="11"/>
      <c r="C51" s="16"/>
      <c r="D51" s="16"/>
      <c r="E51" s="16"/>
    </row>
    <row r="52" spans="1:5">
      <c r="C52" s="16"/>
      <c r="D52" s="16"/>
      <c r="E52" s="16"/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XXXX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David.RomeufRDP</dc:creator>
  <cp:lastModifiedBy>David Romeuf</cp:lastModifiedBy>
  <dcterms:created xsi:type="dcterms:W3CDTF">2008-07-02T05:07:12Z</dcterms:created>
  <dcterms:modified xsi:type="dcterms:W3CDTF">2008-07-13T05:06:06Z</dcterms:modified>
</cp:coreProperties>
</file>